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90" yWindow="570" windowWidth="21300" windowHeight="11685" activeTab="0"/>
  </bookViews>
  <sheets>
    <sheet name="Summary 2013" sheetId="1" r:id="rId1"/>
    <sheet name="Hydro" sheetId="2" r:id="rId2"/>
    <sheet name="IPPS" sheetId="3" r:id="rId3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<sst xmlns="http://schemas.openxmlformats.org/spreadsheetml/2006/main" count="269" uniqueCount="192">
  <si>
    <t>Tufts Cove 1</t>
  </si>
  <si>
    <t>Tufts Cove 2</t>
  </si>
  <si>
    <t>Tufts Cove 3</t>
  </si>
  <si>
    <t xml:space="preserve">Tufts Cove 4  </t>
  </si>
  <si>
    <t xml:space="preserve">Tufts Cove 5  </t>
  </si>
  <si>
    <t>Pt Aconi</t>
  </si>
  <si>
    <t>Lingan 1</t>
  </si>
  <si>
    <t>Lingan 2</t>
  </si>
  <si>
    <t>Lingan 3</t>
  </si>
  <si>
    <t>Lingan 4</t>
  </si>
  <si>
    <t>Trenton 5</t>
  </si>
  <si>
    <t>Trenton 6</t>
  </si>
  <si>
    <t>Tupper 2</t>
  </si>
  <si>
    <t>Burnside 1</t>
  </si>
  <si>
    <t>Burnside 2</t>
  </si>
  <si>
    <t>Burnside 3</t>
  </si>
  <si>
    <t>Burnside 4</t>
  </si>
  <si>
    <t>Victoria Junction 1</t>
  </si>
  <si>
    <t>Victoria Junction 2</t>
  </si>
  <si>
    <t>Tusket</t>
  </si>
  <si>
    <t>Thermal Units</t>
  </si>
  <si>
    <t>Combustion Turbines</t>
  </si>
  <si>
    <t xml:space="preserve">Installed </t>
  </si>
  <si>
    <t>Operating</t>
  </si>
  <si>
    <t>(MW)</t>
  </si>
  <si>
    <t>Fuel Type</t>
  </si>
  <si>
    <t>In-service</t>
  </si>
  <si>
    <t>Petcoke/ Coal</t>
  </si>
  <si>
    <t>Coal/ Petcoke</t>
  </si>
  <si>
    <t>N Gas</t>
  </si>
  <si>
    <t>Lt. Oil</t>
  </si>
  <si>
    <t>HFO/ N Gas</t>
  </si>
  <si>
    <t>Hydro</t>
  </si>
  <si>
    <t>Wreck Cove</t>
  </si>
  <si>
    <t>Avon</t>
  </si>
  <si>
    <t>Black River</t>
  </si>
  <si>
    <t>Nictaux</t>
  </si>
  <si>
    <t>Lequille</t>
  </si>
  <si>
    <t>Paradise</t>
  </si>
  <si>
    <t>Mersey</t>
  </si>
  <si>
    <t>Sissiboo</t>
  </si>
  <si>
    <t>Bear River</t>
  </si>
  <si>
    <t>Roseway</t>
  </si>
  <si>
    <t>Sheet Harbour</t>
  </si>
  <si>
    <t>Dickie Brook</t>
  </si>
  <si>
    <t>Fall River</t>
  </si>
  <si>
    <t>St Margarets</t>
  </si>
  <si>
    <t>Little Brook</t>
  </si>
  <si>
    <t>Grand Etang</t>
  </si>
  <si>
    <t>Net Operating</t>
  </si>
  <si>
    <t>Net</t>
  </si>
  <si>
    <t>(Firm MW)</t>
  </si>
  <si>
    <t>Wood/Hydro</t>
  </si>
  <si>
    <t>Wind/Biomass/Landfill gas</t>
  </si>
  <si>
    <t>Total</t>
  </si>
  <si>
    <t xml:space="preserve">Nameplate </t>
  </si>
  <si>
    <t>Annapolis Tidal</t>
  </si>
  <si>
    <t>NSPI Wind</t>
  </si>
  <si>
    <t>Year</t>
  </si>
  <si>
    <t>Avon 1</t>
  </si>
  <si>
    <t>Avon 2</t>
  </si>
  <si>
    <t>Gulch</t>
  </si>
  <si>
    <t>Ridge</t>
  </si>
  <si>
    <t>Fourth Lake</t>
  </si>
  <si>
    <t>Bear</t>
  </si>
  <si>
    <t>Weymouth 1</t>
  </si>
  <si>
    <t>Weymouth 2</t>
  </si>
  <si>
    <t>Methals</t>
  </si>
  <si>
    <t>Hollow Bridge</t>
  </si>
  <si>
    <t>Lumsden</t>
  </si>
  <si>
    <t>Hell's Gate 1</t>
  </si>
  <si>
    <t>Hell's Gate 2</t>
  </si>
  <si>
    <t>White Rock</t>
  </si>
  <si>
    <t>Dickie Brook 1</t>
  </si>
  <si>
    <t>Dickie Brook 2</t>
  </si>
  <si>
    <t>Roseway 1</t>
  </si>
  <si>
    <t>Roseway 2</t>
  </si>
  <si>
    <t>Harmony</t>
  </si>
  <si>
    <t>Upper Lake Falls 1</t>
  </si>
  <si>
    <t>Upper Lake Falls 2</t>
  </si>
  <si>
    <t>Lower Lake Falls 3</t>
  </si>
  <si>
    <t>Lower Lake Falls 4</t>
  </si>
  <si>
    <t>Big Falls 5</t>
  </si>
  <si>
    <t>Big Falls 6</t>
  </si>
  <si>
    <t>Lower Great Brook 7</t>
  </si>
  <si>
    <t>Lower Great Brook 8</t>
  </si>
  <si>
    <t>Deep Brook 9</t>
  </si>
  <si>
    <t>Deep Brook 10</t>
  </si>
  <si>
    <t>Cowie Falls 11</t>
  </si>
  <si>
    <t>Cowie Falls 12</t>
  </si>
  <si>
    <t>Mill Lake 1</t>
  </si>
  <si>
    <t>Mill Lake 2</t>
  </si>
  <si>
    <t>Sandy Lake 3</t>
  </si>
  <si>
    <t>Sandy Lake 4</t>
  </si>
  <si>
    <t>Tidewater 1</t>
  </si>
  <si>
    <t>Tidewater 2</t>
  </si>
  <si>
    <t>Malay Falls 4</t>
  </si>
  <si>
    <t>Malay Falls 5</t>
  </si>
  <si>
    <t>Malay Falls 6</t>
  </si>
  <si>
    <t>Ruth Falls 1</t>
  </si>
  <si>
    <t>Ruth Falls 2</t>
  </si>
  <si>
    <t>Ruth Falls 3</t>
  </si>
  <si>
    <t>Tusket 1</t>
  </si>
  <si>
    <t>Tusket 2</t>
  </si>
  <si>
    <t>Tusket 3</t>
  </si>
  <si>
    <t>Gisborne</t>
  </si>
  <si>
    <t>Wreck Cove 1</t>
  </si>
  <si>
    <t>Wreck Cove 2</t>
  </si>
  <si>
    <t>Annapolis</t>
  </si>
  <si>
    <t>Unit/System</t>
  </si>
  <si>
    <t>Atlantic Wind Power</t>
  </si>
  <si>
    <t>Goodwood</t>
  </si>
  <si>
    <t>Brookfield</t>
  </si>
  <si>
    <t>Wind</t>
  </si>
  <si>
    <t>Biogas</t>
  </si>
  <si>
    <t xml:space="preserve">Taylor Lumber </t>
  </si>
  <si>
    <t>Biomass (wood)</t>
  </si>
  <si>
    <t>Pubnico Point Wind Farm</t>
  </si>
  <si>
    <t>Cape Breton Power</t>
  </si>
  <si>
    <t>LIngan</t>
  </si>
  <si>
    <t>Glace Bay 1B</t>
  </si>
  <si>
    <t>Donkin</t>
  </si>
  <si>
    <t>Higgins Mtn.</t>
  </si>
  <si>
    <t>Tiverton</t>
  </si>
  <si>
    <t>Digby</t>
  </si>
  <si>
    <t xml:space="preserve">Morgan Falls </t>
  </si>
  <si>
    <t xml:space="preserve">Black River Hydro </t>
  </si>
  <si>
    <t xml:space="preserve">Brooklyn Power Corp </t>
  </si>
  <si>
    <t xml:space="preserve">RESL (Renewable Energy Services Ltd)                      </t>
  </si>
  <si>
    <t>NSPI Total</t>
  </si>
  <si>
    <r>
      <t>Halifax Renewable Energy (</t>
    </r>
    <r>
      <rPr>
        <i/>
        <sz val="9"/>
        <rFont val="Arial"/>
        <family val="2"/>
      </rPr>
      <t>Mt. Uniacke Landfill</t>
    </r>
    <r>
      <rPr>
        <sz val="9"/>
        <rFont val="Arial"/>
        <family val="2"/>
      </rPr>
      <t>)</t>
    </r>
  </si>
  <si>
    <t>Existing Renewables  (Post -2001)</t>
  </si>
  <si>
    <t>Total IPP Contracts (Pre-2001)</t>
  </si>
  <si>
    <t>Total Net Operating Capacity</t>
  </si>
  <si>
    <t>Incremental Additions in 2010</t>
  </si>
  <si>
    <t>Confederation</t>
  </si>
  <si>
    <t xml:space="preserve">     Barney's River (Glen Dhu North)</t>
  </si>
  <si>
    <t xml:space="preserve">Sheerwind North </t>
  </si>
  <si>
    <t xml:space="preserve">      Fitzpatrick Mountain</t>
  </si>
  <si>
    <t>RMS Energy</t>
  </si>
  <si>
    <t xml:space="preserve">     Dalhousie Mountain</t>
  </si>
  <si>
    <t xml:space="preserve">     Maryvale</t>
  </si>
  <si>
    <t>Subtotal - Existing IPP wind (Post-2001)</t>
  </si>
  <si>
    <t>Tufts Cove 6</t>
  </si>
  <si>
    <t>Tatamagouche (Marshville / River John)</t>
  </si>
  <si>
    <t>Incremental Additions in 2011</t>
  </si>
  <si>
    <t>Springhill</t>
  </si>
  <si>
    <t>Renewables Contracts (Pre-2001)</t>
  </si>
  <si>
    <t>Nutby Mountain</t>
  </si>
  <si>
    <t>Breakdown of IPPs</t>
  </si>
  <si>
    <t>Total Existing renewables Pre and Post 2001</t>
  </si>
  <si>
    <t>Total IPP nameplate capacity</t>
  </si>
  <si>
    <t>Total Existing IPP contracts (Post -2001)</t>
  </si>
  <si>
    <t>Total NSPI Wind</t>
  </si>
  <si>
    <t>Total NSPI Thermal and Hydro</t>
  </si>
  <si>
    <t>Total Incremental IPP  2010</t>
  </si>
  <si>
    <t>Total Incremental IPP  2011</t>
  </si>
  <si>
    <t>Pt. Tupper 3 (Bear Head)</t>
  </si>
  <si>
    <t>Total Existing IPP Renewables (Post-2001)</t>
  </si>
  <si>
    <t>Net Operating (non firm)</t>
  </si>
  <si>
    <t>Hydro Capacity and In-Service Year</t>
  </si>
  <si>
    <t>Incremental Additions in 2012</t>
  </si>
  <si>
    <t>Watts Wind Energy</t>
  </si>
  <si>
    <t>Wind Prospect Inc</t>
  </si>
  <si>
    <t xml:space="preserve">     Fairmont</t>
  </si>
  <si>
    <t>Scotian Windfields</t>
  </si>
  <si>
    <t xml:space="preserve">     Granville ferry</t>
  </si>
  <si>
    <t xml:space="preserve">     Watts Section</t>
  </si>
  <si>
    <t>Black River Wind</t>
  </si>
  <si>
    <t xml:space="preserve">     Creignish Rear</t>
  </si>
  <si>
    <t xml:space="preserve">     Irish Mountain</t>
  </si>
  <si>
    <t xml:space="preserve">     South Cape Mabou</t>
  </si>
  <si>
    <t>Colchester-Cumberland Wind Field</t>
  </si>
  <si>
    <t xml:space="preserve">     Spiddle Hill</t>
  </si>
  <si>
    <t xml:space="preserve">Confederation Power  </t>
  </si>
  <si>
    <t>Total Incremental IPP Renewables 2012</t>
  </si>
  <si>
    <t>Total Incremental IPP Renewables 2011</t>
  </si>
  <si>
    <t>Total Incremental IPP Renewables 2010</t>
  </si>
  <si>
    <t>Biomass</t>
  </si>
  <si>
    <t>Total Incremental IPP  2012</t>
  </si>
  <si>
    <t>Total cumulative IPP wind 2011</t>
  </si>
  <si>
    <t>Total cumulative IPP wind 2012</t>
  </si>
  <si>
    <t>Total Incremental IPP  2013</t>
  </si>
  <si>
    <t xml:space="preserve">     Amherst</t>
  </si>
  <si>
    <t>Amherst Wind LP (Sprat)</t>
  </si>
  <si>
    <t>Incremental Additions in 2013</t>
  </si>
  <si>
    <t>Total Incremental IPP Renewables 2013</t>
  </si>
  <si>
    <t>Total cumulative IPP wind 2013</t>
  </si>
  <si>
    <t>Port Haweksbury Biomass</t>
  </si>
  <si>
    <t>NSPI 2013- Summary of Installed Generation</t>
  </si>
  <si>
    <t xml:space="preserve">     Donkin (Lingan II - distribution)</t>
  </si>
  <si>
    <t>Pt. Tupper 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</si>
</sst>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(* #,##0_);_(* \(#,##0\);_(* &quot;-&quot;??_);_(@_)"/>
    <numFmt numFmtId="176" formatCode="_(* #,##0.0_);_(* \(#,##0.0\);_(* &quot;-&quot;??_);_(@_)"/>
    <numFmt numFmtId="177" formatCode="_-* #,##0.0_-;\-* #,##0.0_-;_-* &quot;-&quot;?_-;_-@_-"/>
    <numFmt numFmtId="178" formatCode="0.0%"/>
    <numFmt numFmtId="179" formatCode="0.0000000"/>
    <numFmt numFmtId="180" formatCode="0.00000000"/>
    <numFmt numFmtId="181" formatCode="0.000000"/>
    <numFmt numFmtId="182" formatCode="0.00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1" fillId="0" borderId="0" xfId="42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75" fontId="0" fillId="0" borderId="0" xfId="42" applyNumberFormat="1" applyFont="1" applyFill="1" applyBorder="1" applyAlignment="1">
      <alignment vertical="center"/>
    </xf>
    <xf numFmtId="175" fontId="5" fillId="0" borderId="0" xfId="42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36.00390625" style="28" customWidth="1"/>
    <col min="2" max="2" width="12.8515625" style="28" customWidth="1"/>
    <col min="3" max="3" width="13.8515625" style="28" customWidth="1"/>
    <col min="4" max="4" width="23.28125" style="28" customWidth="1"/>
    <col min="5" max="5" width="9.8515625" style="28" customWidth="1"/>
    <col min="6" max="16384" width="9.140625" style="28" customWidth="1"/>
  </cols>
  <sheetData>
    <row r="1" ht="15">
      <c r="B1" s="29" t="s">
        <v>189</v>
      </c>
    </row>
    <row r="2" ht="18" customHeight="1"/>
    <row r="3" spans="2:5" ht="12.75">
      <c r="B3" s="30" t="s">
        <v>55</v>
      </c>
      <c r="C3" s="30" t="s">
        <v>50</v>
      </c>
      <c r="D3" s="30" t="s">
        <v>25</v>
      </c>
      <c r="E3" s="30" t="s">
        <v>26</v>
      </c>
    </row>
    <row r="4" spans="2:5" ht="12.75">
      <c r="B4" s="30" t="s">
        <v>22</v>
      </c>
      <c r="C4" s="30" t="s">
        <v>23</v>
      </c>
      <c r="D4" s="31"/>
      <c r="E4" s="30" t="s">
        <v>58</v>
      </c>
    </row>
    <row r="5" spans="1:5" ht="12.75">
      <c r="A5" s="31" t="s">
        <v>20</v>
      </c>
      <c r="B5" s="30" t="s">
        <v>24</v>
      </c>
      <c r="C5" s="30" t="s">
        <v>24</v>
      </c>
      <c r="D5" s="31"/>
      <c r="E5" s="31"/>
    </row>
    <row r="6" spans="1:5" ht="12.75">
      <c r="A6" s="32" t="s">
        <v>0</v>
      </c>
      <c r="B6" s="18">
        <v>100</v>
      </c>
      <c r="C6" s="18">
        <v>81</v>
      </c>
      <c r="D6" s="18" t="s">
        <v>31</v>
      </c>
      <c r="E6" s="18">
        <v>1965</v>
      </c>
    </row>
    <row r="7" spans="1:5" ht="12.75">
      <c r="A7" s="32" t="s">
        <v>1</v>
      </c>
      <c r="B7" s="18">
        <v>100</v>
      </c>
      <c r="C7" s="18">
        <v>93</v>
      </c>
      <c r="D7" s="18" t="s">
        <v>31</v>
      </c>
      <c r="E7" s="18">
        <v>1972</v>
      </c>
    </row>
    <row r="8" spans="1:5" ht="12.75">
      <c r="A8" s="32" t="s">
        <v>2</v>
      </c>
      <c r="B8" s="18">
        <v>150</v>
      </c>
      <c r="C8" s="18">
        <v>147</v>
      </c>
      <c r="D8" s="18" t="s">
        <v>31</v>
      </c>
      <c r="E8" s="18">
        <v>1976</v>
      </c>
    </row>
    <row r="9" spans="1:5" ht="12.75">
      <c r="A9" s="32" t="s">
        <v>5</v>
      </c>
      <c r="B9" s="18">
        <v>165</v>
      </c>
      <c r="C9" s="18">
        <v>171</v>
      </c>
      <c r="D9" s="18" t="s">
        <v>27</v>
      </c>
      <c r="E9" s="18">
        <v>1994</v>
      </c>
    </row>
    <row r="10" spans="1:5" ht="12.75">
      <c r="A10" s="32" t="s">
        <v>6</v>
      </c>
      <c r="B10" s="18">
        <v>150</v>
      </c>
      <c r="C10" s="18">
        <v>153</v>
      </c>
      <c r="D10" s="18" t="s">
        <v>28</v>
      </c>
      <c r="E10" s="18">
        <v>1979</v>
      </c>
    </row>
    <row r="11" spans="1:5" ht="12.75">
      <c r="A11" s="32" t="s">
        <v>7</v>
      </c>
      <c r="B11" s="18">
        <v>150</v>
      </c>
      <c r="C11" s="18">
        <v>153</v>
      </c>
      <c r="D11" s="18" t="s">
        <v>28</v>
      </c>
      <c r="E11" s="18">
        <v>1980</v>
      </c>
    </row>
    <row r="12" spans="1:5" ht="12.75">
      <c r="A12" s="32" t="s">
        <v>8</v>
      </c>
      <c r="B12" s="18">
        <v>150</v>
      </c>
      <c r="C12" s="18">
        <v>153</v>
      </c>
      <c r="D12" s="18" t="s">
        <v>28</v>
      </c>
      <c r="E12" s="18">
        <v>1983</v>
      </c>
    </row>
    <row r="13" spans="1:5" ht="12.75">
      <c r="A13" s="32" t="s">
        <v>9</v>
      </c>
      <c r="B13" s="18">
        <v>150</v>
      </c>
      <c r="C13" s="18">
        <v>153</v>
      </c>
      <c r="D13" s="18" t="s">
        <v>28</v>
      </c>
      <c r="E13" s="18">
        <v>1984</v>
      </c>
    </row>
    <row r="14" spans="1:5" ht="12.75">
      <c r="A14" s="32" t="s">
        <v>10</v>
      </c>
      <c r="B14" s="18">
        <v>150</v>
      </c>
      <c r="C14" s="18">
        <v>150</v>
      </c>
      <c r="D14" s="18" t="s">
        <v>28</v>
      </c>
      <c r="E14" s="18">
        <v>1969</v>
      </c>
    </row>
    <row r="15" spans="1:5" ht="12.75">
      <c r="A15" s="32" t="s">
        <v>11</v>
      </c>
      <c r="B15" s="18">
        <v>160</v>
      </c>
      <c r="C15" s="18">
        <v>157</v>
      </c>
      <c r="D15" s="18" t="s">
        <v>28</v>
      </c>
      <c r="E15" s="18">
        <v>1991</v>
      </c>
    </row>
    <row r="16" spans="1:5" ht="12.75">
      <c r="A16" s="32" t="s">
        <v>12</v>
      </c>
      <c r="B16" s="18">
        <v>150</v>
      </c>
      <c r="C16" s="35">
        <v>152</v>
      </c>
      <c r="D16" s="18" t="s">
        <v>28</v>
      </c>
      <c r="E16" s="18">
        <v>1987</v>
      </c>
    </row>
    <row r="17" spans="1:6" ht="13.5" thickBot="1">
      <c r="A17" s="72" t="s">
        <v>188</v>
      </c>
      <c r="B17" s="18">
        <v>61</v>
      </c>
      <c r="C17" s="73">
        <v>53</v>
      </c>
      <c r="D17" s="65" t="s">
        <v>178</v>
      </c>
      <c r="E17" s="18">
        <v>2013</v>
      </c>
      <c r="F17" s="66"/>
    </row>
    <row r="18" spans="1:4" ht="13.5" thickTop="1">
      <c r="A18" s="32"/>
      <c r="B18" s="18"/>
      <c r="C18" s="18">
        <f>SUM(C6:C17)</f>
        <v>1616</v>
      </c>
      <c r="D18" s="18"/>
    </row>
    <row r="19" spans="1:4" ht="12.75">
      <c r="A19" s="32"/>
      <c r="D19" s="18"/>
    </row>
    <row r="20" spans="1:4" ht="12.75">
      <c r="A20" s="34" t="s">
        <v>21</v>
      </c>
      <c r="D20" s="18"/>
    </row>
    <row r="21" spans="1:5" ht="12.75">
      <c r="A21" s="32" t="s">
        <v>13</v>
      </c>
      <c r="B21" s="18">
        <v>30</v>
      </c>
      <c r="C21" s="18">
        <v>33</v>
      </c>
      <c r="D21" s="18" t="s">
        <v>30</v>
      </c>
      <c r="E21" s="18">
        <v>1976</v>
      </c>
    </row>
    <row r="22" spans="1:5" ht="12.75">
      <c r="A22" s="32" t="s">
        <v>14</v>
      </c>
      <c r="B22" s="18">
        <v>30</v>
      </c>
      <c r="C22" s="18">
        <v>33</v>
      </c>
      <c r="D22" s="18" t="s">
        <v>30</v>
      </c>
      <c r="E22" s="18">
        <v>1976</v>
      </c>
    </row>
    <row r="23" spans="1:5" ht="12.75">
      <c r="A23" s="32" t="s">
        <v>15</v>
      </c>
      <c r="B23" s="18">
        <v>30</v>
      </c>
      <c r="C23" s="18">
        <v>33</v>
      </c>
      <c r="D23" s="18" t="s">
        <v>30</v>
      </c>
      <c r="E23" s="18">
        <v>1976</v>
      </c>
    </row>
    <row r="24" spans="1:5" ht="12.75">
      <c r="A24" s="32" t="s">
        <v>16</v>
      </c>
      <c r="B24" s="18">
        <v>30</v>
      </c>
      <c r="C24" s="18">
        <v>33</v>
      </c>
      <c r="D24" s="18" t="s">
        <v>30</v>
      </c>
      <c r="E24" s="18">
        <v>1976</v>
      </c>
    </row>
    <row r="25" spans="1:5" ht="12.75">
      <c r="A25" s="32" t="s">
        <v>17</v>
      </c>
      <c r="B25" s="18">
        <v>30</v>
      </c>
      <c r="C25" s="18">
        <v>33</v>
      </c>
      <c r="D25" s="18" t="s">
        <v>30</v>
      </c>
      <c r="E25" s="18">
        <v>1975</v>
      </c>
    </row>
    <row r="26" spans="1:5" ht="12.75">
      <c r="A26" s="32" t="s">
        <v>18</v>
      </c>
      <c r="B26" s="18">
        <v>30</v>
      </c>
      <c r="C26" s="18">
        <v>33</v>
      </c>
      <c r="D26" s="18" t="s">
        <v>30</v>
      </c>
      <c r="E26" s="18">
        <v>1975</v>
      </c>
    </row>
    <row r="27" spans="1:5" ht="12.75">
      <c r="A27" s="32" t="s">
        <v>19</v>
      </c>
      <c r="B27" s="18">
        <v>24</v>
      </c>
      <c r="C27" s="18">
        <v>24</v>
      </c>
      <c r="D27" s="18" t="s">
        <v>30</v>
      </c>
      <c r="E27" s="18">
        <v>1971</v>
      </c>
    </row>
    <row r="28" spans="1:5" ht="12.75">
      <c r="A28" s="32" t="s">
        <v>3</v>
      </c>
      <c r="B28" s="18">
        <v>47</v>
      </c>
      <c r="C28" s="18">
        <v>49</v>
      </c>
      <c r="D28" s="18" t="s">
        <v>29</v>
      </c>
      <c r="E28" s="18">
        <v>2003</v>
      </c>
    </row>
    <row r="29" spans="1:5" ht="12.75">
      <c r="A29" s="32" t="s">
        <v>4</v>
      </c>
      <c r="B29" s="18">
        <v>47</v>
      </c>
      <c r="C29" s="35">
        <v>49</v>
      </c>
      <c r="D29" s="18" t="s">
        <v>29</v>
      </c>
      <c r="E29" s="18">
        <v>2005</v>
      </c>
    </row>
    <row r="30" spans="1:5" s="37" customFormat="1" ht="12.75">
      <c r="A30" s="36" t="s">
        <v>143</v>
      </c>
      <c r="B30" s="35">
        <v>49</v>
      </c>
      <c r="C30" s="33">
        <v>49</v>
      </c>
      <c r="D30" s="35" t="s">
        <v>29</v>
      </c>
      <c r="E30" s="18">
        <v>2012</v>
      </c>
    </row>
    <row r="31" spans="1:4" ht="12.75">
      <c r="A31" s="32"/>
      <c r="B31" s="18"/>
      <c r="C31" s="18">
        <f>SUM(C21:C30)</f>
        <v>369</v>
      </c>
      <c r="D31" s="18"/>
    </row>
    <row r="32" spans="1:4" ht="12.75">
      <c r="A32" s="32"/>
      <c r="B32" s="18"/>
      <c r="C32" s="18"/>
      <c r="D32" s="18"/>
    </row>
    <row r="33" ht="12.75">
      <c r="C33" s="30" t="s">
        <v>49</v>
      </c>
    </row>
    <row r="34" spans="1:3" ht="12.75">
      <c r="A34" s="31" t="s">
        <v>32</v>
      </c>
      <c r="C34" s="30" t="s">
        <v>24</v>
      </c>
    </row>
    <row r="35" spans="1:3" ht="12.75">
      <c r="A35" s="28" t="s">
        <v>33</v>
      </c>
      <c r="B35" s="18"/>
      <c r="C35" s="27">
        <v>212</v>
      </c>
    </row>
    <row r="36" spans="1:3" ht="12.75">
      <c r="A36" s="28" t="s">
        <v>56</v>
      </c>
      <c r="B36" s="18"/>
      <c r="C36" s="27">
        <v>19</v>
      </c>
    </row>
    <row r="37" spans="1:3" ht="12.75">
      <c r="A37" s="28" t="s">
        <v>34</v>
      </c>
      <c r="B37" s="18"/>
      <c r="C37" s="27">
        <v>6.75</v>
      </c>
    </row>
    <row r="38" spans="1:3" ht="12.75">
      <c r="A38" s="28" t="s">
        <v>35</v>
      </c>
      <c r="B38" s="18"/>
      <c r="C38" s="27">
        <v>22.51</v>
      </c>
    </row>
    <row r="39" spans="1:3" ht="12.75">
      <c r="A39" s="28" t="s">
        <v>36</v>
      </c>
      <c r="B39" s="18"/>
      <c r="C39" s="27">
        <v>8.3</v>
      </c>
    </row>
    <row r="40" spans="1:3" ht="12.75">
      <c r="A40" s="28" t="s">
        <v>37</v>
      </c>
      <c r="B40" s="18"/>
      <c r="C40" s="27">
        <v>11.18</v>
      </c>
    </row>
    <row r="41" spans="1:3" ht="12.75">
      <c r="A41" s="28" t="s">
        <v>38</v>
      </c>
      <c r="B41" s="18"/>
      <c r="C41" s="27">
        <v>4.7</v>
      </c>
    </row>
    <row r="42" spans="1:3" ht="12.75">
      <c r="A42" s="28" t="s">
        <v>39</v>
      </c>
      <c r="B42" s="18"/>
      <c r="C42" s="27">
        <v>42.5</v>
      </c>
    </row>
    <row r="43" spans="1:3" ht="12.75">
      <c r="A43" s="28" t="s">
        <v>40</v>
      </c>
      <c r="B43" s="18"/>
      <c r="C43" s="27">
        <v>24</v>
      </c>
    </row>
    <row r="44" spans="1:3" ht="12.75">
      <c r="A44" s="28" t="s">
        <v>41</v>
      </c>
      <c r="B44" s="18"/>
      <c r="C44" s="27">
        <v>13.4</v>
      </c>
    </row>
    <row r="45" spans="1:3" ht="12.75">
      <c r="A45" s="28" t="s">
        <v>19</v>
      </c>
      <c r="B45" s="18"/>
      <c r="C45" s="27">
        <v>2.4</v>
      </c>
    </row>
    <row r="46" spans="1:3" ht="12.75">
      <c r="A46" s="28" t="s">
        <v>42</v>
      </c>
      <c r="B46" s="18"/>
      <c r="C46" s="27">
        <v>1.84</v>
      </c>
    </row>
    <row r="47" spans="1:3" ht="12.75">
      <c r="A47" s="28" t="s">
        <v>46</v>
      </c>
      <c r="B47" s="18"/>
      <c r="C47" s="27">
        <v>10.8</v>
      </c>
    </row>
    <row r="48" spans="1:3" ht="12.75">
      <c r="A48" s="28" t="s">
        <v>43</v>
      </c>
      <c r="B48" s="18"/>
      <c r="C48" s="27">
        <v>10.77</v>
      </c>
    </row>
    <row r="49" spans="1:3" ht="12.75">
      <c r="A49" s="28" t="s">
        <v>44</v>
      </c>
      <c r="B49" s="18"/>
      <c r="C49" s="27">
        <v>3.8</v>
      </c>
    </row>
    <row r="50" spans="1:3" ht="12.75">
      <c r="A50" s="28" t="s">
        <v>45</v>
      </c>
      <c r="B50" s="18"/>
      <c r="C50" s="38">
        <v>0.5</v>
      </c>
    </row>
    <row r="51" spans="2:3" ht="12.75">
      <c r="B51" s="18"/>
      <c r="C51" s="27">
        <f>SUM(C35:C50)</f>
        <v>394.44999999999993</v>
      </c>
    </row>
    <row r="52" ht="12.75">
      <c r="C52" s="18"/>
    </row>
    <row r="53" spans="1:3" ht="15.75">
      <c r="A53" s="56" t="s">
        <v>154</v>
      </c>
      <c r="B53" s="57"/>
      <c r="C53" s="58">
        <f>C51+C31+C18</f>
        <v>2379.45</v>
      </c>
    </row>
    <row r="54" ht="12.75">
      <c r="C54" s="18"/>
    </row>
    <row r="55" spans="1:3" ht="12.75">
      <c r="A55" s="31" t="s">
        <v>57</v>
      </c>
      <c r="C55" s="60" t="s">
        <v>159</v>
      </c>
    </row>
    <row r="56" spans="1:5" ht="12.75">
      <c r="A56" s="28" t="s">
        <v>47</v>
      </c>
      <c r="B56" s="18">
        <v>0.6</v>
      </c>
      <c r="C56" s="39">
        <v>0.6</v>
      </c>
      <c r="D56" s="18"/>
      <c r="E56" s="18">
        <v>2002</v>
      </c>
    </row>
    <row r="57" spans="1:5" ht="12.75">
      <c r="A57" s="28" t="s">
        <v>48</v>
      </c>
      <c r="B57" s="18">
        <v>0.66</v>
      </c>
      <c r="C57" s="47">
        <v>0.66</v>
      </c>
      <c r="D57" s="18"/>
      <c r="E57" s="18">
        <v>2002</v>
      </c>
    </row>
    <row r="58" spans="1:5" ht="12.75">
      <c r="A58" s="6" t="s">
        <v>148</v>
      </c>
      <c r="B58" s="18">
        <v>49.5</v>
      </c>
      <c r="C58" s="18">
        <v>50.6</v>
      </c>
      <c r="D58" s="44"/>
      <c r="E58" s="18">
        <v>2010</v>
      </c>
    </row>
    <row r="59" spans="1:5" ht="12.75">
      <c r="A59" s="28" t="s">
        <v>124</v>
      </c>
      <c r="B59" s="18">
        <v>30</v>
      </c>
      <c r="C59" s="18">
        <v>30</v>
      </c>
      <c r="D59" s="44"/>
      <c r="E59" s="18">
        <v>2010</v>
      </c>
    </row>
    <row r="61" spans="1:3" ht="12.75">
      <c r="A61" s="50" t="s">
        <v>153</v>
      </c>
      <c r="B61" s="51">
        <f>SUM(B56:B59)</f>
        <v>80.75999999999999</v>
      </c>
      <c r="C61" s="51">
        <f>SUM(C56:C59)</f>
        <v>81.86</v>
      </c>
    </row>
    <row r="63" spans="1:5" ht="15.75">
      <c r="A63" s="52" t="s">
        <v>129</v>
      </c>
      <c r="B63" s="53"/>
      <c r="C63" s="54">
        <f>C18+C31+C51+C61</f>
        <v>2461.31</v>
      </c>
      <c r="D63" s="67"/>
      <c r="E63" s="55"/>
    </row>
    <row r="64" spans="2:3" ht="12.75">
      <c r="B64" s="18"/>
      <c r="C64" s="18"/>
    </row>
    <row r="65" spans="1:4" ht="12.75">
      <c r="A65" s="31" t="s">
        <v>132</v>
      </c>
      <c r="B65" s="27">
        <f>+IPPS!B11</f>
        <v>24.845</v>
      </c>
      <c r="C65" s="27">
        <f>+IPPS!C11</f>
        <v>25.78</v>
      </c>
      <c r="D65" s="18" t="s">
        <v>52</v>
      </c>
    </row>
    <row r="66" spans="2:4" ht="12.75">
      <c r="B66" s="18"/>
      <c r="C66" s="18"/>
      <c r="D66" s="18"/>
    </row>
    <row r="67" spans="1:4" ht="12.75">
      <c r="A67" s="40" t="s">
        <v>152</v>
      </c>
      <c r="B67" s="41">
        <f>IPPS!B44</f>
        <v>59.99999999999999</v>
      </c>
      <c r="C67" s="41">
        <f>IPPS!C44</f>
        <v>61.8</v>
      </c>
      <c r="D67" s="18" t="s">
        <v>53</v>
      </c>
    </row>
    <row r="68" spans="1:4" ht="12.75">
      <c r="A68" s="40"/>
      <c r="B68" s="41"/>
      <c r="C68" s="42"/>
      <c r="D68" s="18"/>
    </row>
    <row r="69" spans="1:4" ht="12.75">
      <c r="A69" s="31" t="s">
        <v>155</v>
      </c>
      <c r="B69" s="27">
        <f>IPPS!B56</f>
        <v>139</v>
      </c>
      <c r="C69" s="27">
        <f>IPPS!C56</f>
        <v>141.1</v>
      </c>
      <c r="D69" s="43"/>
    </row>
    <row r="70" spans="1:4" ht="12.75">
      <c r="A70" s="31"/>
      <c r="B70" s="27"/>
      <c r="C70" s="27"/>
      <c r="D70" s="43"/>
    </row>
    <row r="71" spans="1:4" ht="12.75">
      <c r="A71" s="31" t="s">
        <v>156</v>
      </c>
      <c r="B71" s="27">
        <f>IPPS!B63</f>
        <v>1.5</v>
      </c>
      <c r="C71" s="27">
        <f>IPPS!C63</f>
        <v>1.5</v>
      </c>
      <c r="D71" s="43"/>
    </row>
    <row r="72" spans="1:4" ht="12.75">
      <c r="A72" s="31"/>
      <c r="B72" s="27"/>
      <c r="C72" s="27"/>
      <c r="D72" s="43"/>
    </row>
    <row r="73" spans="1:4" ht="12.75">
      <c r="A73" s="50" t="s">
        <v>179</v>
      </c>
      <c r="B73" s="27">
        <f>IPPS!B77</f>
        <v>36.4</v>
      </c>
      <c r="C73" s="27">
        <f>IPPS!C77</f>
        <v>39.199999999999996</v>
      </c>
      <c r="D73" s="43"/>
    </row>
    <row r="74" spans="1:4" ht="12.75">
      <c r="A74" s="31"/>
      <c r="B74" s="27"/>
      <c r="C74" s="27"/>
      <c r="D74" s="43"/>
    </row>
    <row r="75" spans="1:4" ht="12.75">
      <c r="A75" s="50" t="s">
        <v>182</v>
      </c>
      <c r="B75" s="27">
        <f>IPPS!B92</f>
        <v>7.99</v>
      </c>
      <c r="C75" s="27">
        <f>IPPS!C92</f>
        <v>7.99</v>
      </c>
      <c r="D75" s="43"/>
    </row>
    <row r="76" spans="1:4" ht="12.75">
      <c r="A76" s="31"/>
      <c r="B76" s="18"/>
      <c r="C76" s="18"/>
      <c r="D76" s="43"/>
    </row>
    <row r="77" spans="1:4" ht="15.75">
      <c r="A77" s="31" t="s">
        <v>133</v>
      </c>
      <c r="C77" s="54">
        <f>+C63+C65+C67+C71+C69+C73+C75</f>
        <v>2738.68</v>
      </c>
      <c r="D77" s="67"/>
    </row>
  </sheetData>
  <sheetProtection/>
  <printOptions/>
  <pageMargins left="0.75" right="0.75" top="0.54" bottom="0.8" header="0.3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71">
      <selection activeCell="D89" sqref="D89"/>
    </sheetView>
  </sheetViews>
  <sheetFormatPr defaultColWidth="9.140625" defaultRowHeight="12.75"/>
  <cols>
    <col min="1" max="1" width="17.8515625" style="0" customWidth="1"/>
    <col min="2" max="2" width="15.57421875" style="0" customWidth="1"/>
    <col min="3" max="3" width="10.7109375" style="0" customWidth="1"/>
  </cols>
  <sheetData>
    <row r="1" ht="12.75">
      <c r="A1" s="1" t="s">
        <v>160</v>
      </c>
    </row>
    <row r="2" ht="6.75" customHeight="1"/>
    <row r="3" spans="2:3" ht="12.75">
      <c r="B3" s="3" t="s">
        <v>49</v>
      </c>
      <c r="C3" s="3" t="s">
        <v>26</v>
      </c>
    </row>
    <row r="4" spans="1:3" ht="12.75">
      <c r="A4" s="1" t="s">
        <v>109</v>
      </c>
      <c r="B4" s="3" t="s">
        <v>51</v>
      </c>
      <c r="C4" s="3" t="s">
        <v>58</v>
      </c>
    </row>
    <row r="5" spans="1:3" ht="6.75" customHeight="1">
      <c r="A5" s="1"/>
      <c r="B5" s="3"/>
      <c r="C5" s="3"/>
    </row>
    <row r="6" spans="1:3" s="8" customFormat="1" ht="12.75" customHeight="1">
      <c r="A6" s="7" t="s">
        <v>59</v>
      </c>
      <c r="B6" s="10">
        <v>3.75</v>
      </c>
      <c r="C6" s="14">
        <v>1958</v>
      </c>
    </row>
    <row r="7" spans="1:3" s="8" customFormat="1" ht="12.75" customHeight="1">
      <c r="A7" s="7" t="s">
        <v>60</v>
      </c>
      <c r="B7" s="10">
        <v>3</v>
      </c>
      <c r="C7" s="14">
        <v>1929</v>
      </c>
    </row>
    <row r="8" spans="1:3" s="8" customFormat="1" ht="12.75" customHeight="1">
      <c r="A8" s="9" t="s">
        <v>34</v>
      </c>
      <c r="B8" s="11">
        <f>SUM(B6:B7)</f>
        <v>6.75</v>
      </c>
      <c r="C8" s="14"/>
    </row>
    <row r="9" spans="1:3" s="8" customFormat="1" ht="12.75" customHeight="1">
      <c r="A9" s="9"/>
      <c r="B9" s="11"/>
      <c r="C9" s="14"/>
    </row>
    <row r="10" spans="1:3" s="8" customFormat="1" ht="12.75" customHeight="1">
      <c r="A10" s="7" t="s">
        <v>61</v>
      </c>
      <c r="B10" s="10">
        <v>6.2</v>
      </c>
      <c r="C10" s="14">
        <v>1952</v>
      </c>
    </row>
    <row r="11" spans="1:3" s="8" customFormat="1" ht="12.75" customHeight="1">
      <c r="A11" s="7" t="s">
        <v>62</v>
      </c>
      <c r="B11" s="10">
        <v>4.1</v>
      </c>
      <c r="C11" s="14">
        <v>1957</v>
      </c>
    </row>
    <row r="12" spans="1:3" s="8" customFormat="1" ht="12.75" customHeight="1">
      <c r="A12" s="7" t="s">
        <v>63</v>
      </c>
      <c r="B12" s="10">
        <v>3.1</v>
      </c>
      <c r="C12" s="14">
        <v>1983</v>
      </c>
    </row>
    <row r="13" spans="1:3" s="8" customFormat="1" ht="12.75" customHeight="1">
      <c r="A13" s="9" t="s">
        <v>64</v>
      </c>
      <c r="B13" s="11">
        <f>SUM(B10:B12)</f>
        <v>13.4</v>
      </c>
      <c r="C13" s="14"/>
    </row>
    <row r="14" spans="1:3" s="8" customFormat="1" ht="12.75" customHeight="1">
      <c r="A14" s="9"/>
      <c r="B14" s="10"/>
      <c r="C14" s="14"/>
    </row>
    <row r="15" spans="1:3" s="8" customFormat="1" ht="12.75" customHeight="1">
      <c r="A15" s="7" t="s">
        <v>40</v>
      </c>
      <c r="B15" s="10">
        <v>5</v>
      </c>
      <c r="C15" s="14">
        <v>1961</v>
      </c>
    </row>
    <row r="16" spans="1:3" s="8" customFormat="1" ht="12.75" customHeight="1">
      <c r="A16" s="7" t="s">
        <v>65</v>
      </c>
      <c r="B16" s="10">
        <v>9.5</v>
      </c>
      <c r="C16" s="14">
        <v>1961</v>
      </c>
    </row>
    <row r="17" spans="1:3" s="8" customFormat="1" ht="12.75" customHeight="1">
      <c r="A17" s="7" t="s">
        <v>66</v>
      </c>
      <c r="B17" s="10">
        <v>9.5</v>
      </c>
      <c r="C17" s="14">
        <v>1967</v>
      </c>
    </row>
    <row r="18" spans="1:3" s="8" customFormat="1" ht="12.75" customHeight="1">
      <c r="A18" s="9" t="s">
        <v>40</v>
      </c>
      <c r="B18" s="11">
        <f>SUM(B15:B17)</f>
        <v>24</v>
      </c>
      <c r="C18" s="14"/>
    </row>
    <row r="19" spans="1:3" s="8" customFormat="1" ht="12.75" customHeight="1">
      <c r="A19" s="9"/>
      <c r="B19" s="10"/>
      <c r="C19" s="14"/>
    </row>
    <row r="20" spans="1:3" s="8" customFormat="1" ht="12.75" customHeight="1">
      <c r="A20" s="7" t="s">
        <v>67</v>
      </c>
      <c r="B20" s="10">
        <v>3.5</v>
      </c>
      <c r="C20" s="14">
        <v>1949</v>
      </c>
    </row>
    <row r="21" spans="1:3" s="8" customFormat="1" ht="12.75" customHeight="1">
      <c r="A21" s="7" t="s">
        <v>68</v>
      </c>
      <c r="B21" s="10">
        <v>5.5</v>
      </c>
      <c r="C21" s="14">
        <v>1942</v>
      </c>
    </row>
    <row r="22" spans="1:3" s="8" customFormat="1" ht="12.75" customHeight="1">
      <c r="A22" s="7" t="s">
        <v>69</v>
      </c>
      <c r="B22" s="10">
        <v>2.9</v>
      </c>
      <c r="C22" s="14">
        <v>1940</v>
      </c>
    </row>
    <row r="23" spans="1:3" s="8" customFormat="1" ht="12.75" customHeight="1">
      <c r="A23" s="7" t="s">
        <v>70</v>
      </c>
      <c r="B23" s="10">
        <v>3.5</v>
      </c>
      <c r="C23" s="14">
        <v>1930</v>
      </c>
    </row>
    <row r="24" spans="1:3" s="8" customFormat="1" ht="12.75" customHeight="1">
      <c r="A24" s="7" t="s">
        <v>71</v>
      </c>
      <c r="B24" s="10">
        <v>3.7</v>
      </c>
      <c r="C24" s="14">
        <v>1949</v>
      </c>
    </row>
    <row r="25" spans="1:3" s="8" customFormat="1" ht="12.75" customHeight="1">
      <c r="A25" s="7" t="s">
        <v>72</v>
      </c>
      <c r="B25" s="10">
        <v>3.4</v>
      </c>
      <c r="C25" s="14">
        <v>1952</v>
      </c>
    </row>
    <row r="26" spans="1:3" s="8" customFormat="1" ht="12.75" customHeight="1">
      <c r="A26" s="9" t="s">
        <v>35</v>
      </c>
      <c r="B26" s="11">
        <f>SUM(B20:B25)</f>
        <v>22.5</v>
      </c>
      <c r="C26" s="14"/>
    </row>
    <row r="27" spans="1:3" s="8" customFormat="1" ht="12.75" customHeight="1">
      <c r="A27" s="9"/>
      <c r="B27" s="10"/>
      <c r="C27" s="14"/>
    </row>
    <row r="28" spans="1:3" s="8" customFormat="1" ht="12.75" customHeight="1">
      <c r="A28" s="7" t="s">
        <v>73</v>
      </c>
      <c r="B28" s="10">
        <v>1.2</v>
      </c>
      <c r="C28" s="14">
        <v>1948</v>
      </c>
    </row>
    <row r="29" spans="1:3" s="8" customFormat="1" ht="12.75" customHeight="1">
      <c r="A29" s="7" t="s">
        <v>74</v>
      </c>
      <c r="B29" s="10">
        <v>2.6</v>
      </c>
      <c r="C29" s="14">
        <v>1948</v>
      </c>
    </row>
    <row r="30" spans="1:3" s="8" customFormat="1" ht="12.75" customHeight="1">
      <c r="A30" s="9" t="s">
        <v>44</v>
      </c>
      <c r="B30" s="11">
        <f>SUM(B28:B29)</f>
        <v>3.8</v>
      </c>
      <c r="C30" s="14"/>
    </row>
    <row r="31" spans="1:3" s="8" customFormat="1" ht="12.75" customHeight="1">
      <c r="A31" s="9"/>
      <c r="B31" s="10"/>
      <c r="C31" s="14"/>
    </row>
    <row r="32" spans="1:3" s="8" customFormat="1" ht="12.75" customHeight="1">
      <c r="A32" s="9" t="s">
        <v>45</v>
      </c>
      <c r="B32" s="11">
        <v>0.5</v>
      </c>
      <c r="C32" s="14">
        <v>1985</v>
      </c>
    </row>
    <row r="33" spans="1:3" s="8" customFormat="1" ht="12.75" customHeight="1">
      <c r="A33" s="9"/>
      <c r="B33" s="10"/>
      <c r="C33" s="14"/>
    </row>
    <row r="34" spans="1:3" s="8" customFormat="1" ht="12.75" customHeight="1">
      <c r="A34" s="7" t="s">
        <v>75</v>
      </c>
      <c r="B34" s="10">
        <v>0.45</v>
      </c>
      <c r="C34" s="14">
        <v>1974</v>
      </c>
    </row>
    <row r="35" spans="1:3" s="8" customFormat="1" ht="12.75" customHeight="1">
      <c r="A35" s="7" t="s">
        <v>76</v>
      </c>
      <c r="B35" s="10">
        <v>0.6</v>
      </c>
      <c r="C35" s="14">
        <v>1949</v>
      </c>
    </row>
    <row r="36" spans="1:3" s="8" customFormat="1" ht="12.75" customHeight="1">
      <c r="A36" s="7" t="s">
        <v>77</v>
      </c>
      <c r="B36" s="10">
        <v>0.75</v>
      </c>
      <c r="C36" s="14">
        <v>1943</v>
      </c>
    </row>
    <row r="37" spans="1:3" s="8" customFormat="1" ht="12.75" customHeight="1">
      <c r="A37" s="9" t="s">
        <v>42</v>
      </c>
      <c r="B37" s="11">
        <f>SUM(B34:B36)</f>
        <v>1.8</v>
      </c>
      <c r="C37" s="14"/>
    </row>
    <row r="38" spans="1:3" s="8" customFormat="1" ht="12.75" customHeight="1">
      <c r="A38" s="9"/>
      <c r="B38" s="10"/>
      <c r="C38" s="14"/>
    </row>
    <row r="39" spans="1:3" s="8" customFormat="1" ht="12.75" customHeight="1">
      <c r="A39" s="9" t="s">
        <v>36</v>
      </c>
      <c r="B39" s="11">
        <v>8.3</v>
      </c>
      <c r="C39" s="14">
        <v>1954</v>
      </c>
    </row>
    <row r="40" spans="1:3" s="8" customFormat="1" ht="12.75" customHeight="1">
      <c r="A40" s="9"/>
      <c r="B40" s="10"/>
      <c r="C40" s="14"/>
    </row>
    <row r="41" spans="1:3" s="8" customFormat="1" ht="12.75" customHeight="1">
      <c r="A41" s="9" t="s">
        <v>38</v>
      </c>
      <c r="B41" s="11">
        <v>4.7</v>
      </c>
      <c r="C41" s="14">
        <v>1950</v>
      </c>
    </row>
    <row r="42" spans="1:3" s="8" customFormat="1" ht="12.75" customHeight="1">
      <c r="A42" s="9"/>
      <c r="B42" s="10"/>
      <c r="C42" s="14"/>
    </row>
    <row r="43" spans="1:3" s="8" customFormat="1" ht="12.75" customHeight="1">
      <c r="A43" s="9" t="s">
        <v>37</v>
      </c>
      <c r="B43" s="11">
        <v>11.2</v>
      </c>
      <c r="C43" s="14">
        <v>1968</v>
      </c>
    </row>
    <row r="44" spans="1:3" s="8" customFormat="1" ht="12.75" customHeight="1">
      <c r="A44" s="9"/>
      <c r="B44" s="10"/>
      <c r="C44" s="14"/>
    </row>
    <row r="45" spans="1:3" s="8" customFormat="1" ht="12.75" customHeight="1">
      <c r="A45" s="7" t="s">
        <v>78</v>
      </c>
      <c r="B45" s="10">
        <v>2.7</v>
      </c>
      <c r="C45" s="14">
        <v>1929</v>
      </c>
    </row>
    <row r="46" spans="1:3" s="8" customFormat="1" ht="12.75" customHeight="1">
      <c r="A46" s="7" t="s">
        <v>79</v>
      </c>
      <c r="B46" s="10">
        <v>2.7</v>
      </c>
      <c r="C46" s="14">
        <v>1929</v>
      </c>
    </row>
    <row r="47" spans="1:3" s="8" customFormat="1" ht="12.75" customHeight="1">
      <c r="A47" s="7" t="s">
        <v>80</v>
      </c>
      <c r="B47" s="10">
        <v>3.7</v>
      </c>
      <c r="C47" s="14">
        <v>1929</v>
      </c>
    </row>
    <row r="48" spans="1:3" s="8" customFormat="1" ht="12.75" customHeight="1">
      <c r="A48" s="7" t="s">
        <v>81</v>
      </c>
      <c r="B48" s="10">
        <v>3.7</v>
      </c>
      <c r="C48" s="14">
        <v>1929</v>
      </c>
    </row>
    <row r="49" spans="1:3" s="8" customFormat="1" ht="12.75" customHeight="1">
      <c r="A49" s="7" t="s">
        <v>82</v>
      </c>
      <c r="B49" s="10">
        <v>4.5</v>
      </c>
      <c r="C49" s="14">
        <v>1929</v>
      </c>
    </row>
    <row r="50" spans="1:3" s="8" customFormat="1" ht="12.75" customHeight="1">
      <c r="A50" s="7" t="s">
        <v>83</v>
      </c>
      <c r="B50" s="10">
        <v>4.5</v>
      </c>
      <c r="C50" s="14">
        <v>1929</v>
      </c>
    </row>
    <row r="51" spans="1:3" s="8" customFormat="1" ht="12.75" customHeight="1">
      <c r="A51" s="7" t="s">
        <v>84</v>
      </c>
      <c r="B51" s="10">
        <v>2.25</v>
      </c>
      <c r="C51" s="14">
        <v>1955</v>
      </c>
    </row>
    <row r="52" spans="1:3" s="8" customFormat="1" ht="12.75" customHeight="1">
      <c r="A52" s="7" t="s">
        <v>85</v>
      </c>
      <c r="B52" s="10">
        <v>2.25</v>
      </c>
      <c r="C52" s="14">
        <v>1955</v>
      </c>
    </row>
    <row r="53" spans="1:3" s="8" customFormat="1" ht="12.75" customHeight="1">
      <c r="A53" s="7" t="s">
        <v>86</v>
      </c>
      <c r="B53" s="10">
        <v>4.5</v>
      </c>
      <c r="C53" s="14">
        <v>1950</v>
      </c>
    </row>
    <row r="54" spans="1:3" s="8" customFormat="1" ht="12.75" customHeight="1">
      <c r="A54" s="7" t="s">
        <v>87</v>
      </c>
      <c r="B54" s="10">
        <v>4.5</v>
      </c>
      <c r="C54" s="14">
        <v>1950</v>
      </c>
    </row>
    <row r="55" spans="1:3" s="8" customFormat="1" ht="12.75" customHeight="1">
      <c r="A55" s="7" t="s">
        <v>88</v>
      </c>
      <c r="B55" s="10">
        <v>3.6</v>
      </c>
      <c r="C55" s="14">
        <v>1938</v>
      </c>
    </row>
    <row r="56" spans="1:3" s="8" customFormat="1" ht="12.75" customHeight="1">
      <c r="A56" s="7" t="s">
        <v>89</v>
      </c>
      <c r="B56" s="10">
        <v>3.6</v>
      </c>
      <c r="C56" s="14">
        <v>1938</v>
      </c>
    </row>
    <row r="57" spans="1:3" s="8" customFormat="1" ht="12.75" customHeight="1">
      <c r="A57" s="9" t="s">
        <v>39</v>
      </c>
      <c r="B57" s="11">
        <f>SUM(B45:B56)</f>
        <v>42.5</v>
      </c>
      <c r="C57" s="14"/>
    </row>
    <row r="58" spans="1:3" s="8" customFormat="1" ht="12.75" customHeight="1">
      <c r="A58" s="9"/>
      <c r="B58" s="10"/>
      <c r="C58" s="14"/>
    </row>
    <row r="59" spans="1:3" s="8" customFormat="1" ht="12.75" customHeight="1">
      <c r="A59" s="7" t="s">
        <v>90</v>
      </c>
      <c r="B59" s="10">
        <v>1.3</v>
      </c>
      <c r="C59" s="14">
        <v>1922</v>
      </c>
    </row>
    <row r="60" spans="1:3" s="8" customFormat="1" ht="12.75" customHeight="1">
      <c r="A60" s="7" t="s">
        <v>91</v>
      </c>
      <c r="B60" s="10">
        <v>1.3</v>
      </c>
      <c r="C60" s="14">
        <v>1922</v>
      </c>
    </row>
    <row r="61" spans="1:3" s="8" customFormat="1" ht="12.75" customHeight="1">
      <c r="A61" s="7" t="s">
        <v>92</v>
      </c>
      <c r="B61" s="10">
        <v>1.8</v>
      </c>
      <c r="C61" s="14">
        <v>1928</v>
      </c>
    </row>
    <row r="62" spans="1:3" s="8" customFormat="1" ht="12.75" customHeight="1">
      <c r="A62" s="7" t="s">
        <v>93</v>
      </c>
      <c r="B62" s="10">
        <v>1.8</v>
      </c>
      <c r="C62" s="14">
        <v>1928</v>
      </c>
    </row>
    <row r="63" spans="1:3" s="8" customFormat="1" ht="12.75" customHeight="1">
      <c r="A63" s="7" t="s">
        <v>94</v>
      </c>
      <c r="B63" s="10">
        <v>2.3</v>
      </c>
      <c r="C63" s="14">
        <v>1922</v>
      </c>
    </row>
    <row r="64" spans="1:3" s="8" customFormat="1" ht="12.75" customHeight="1">
      <c r="A64" s="7" t="s">
        <v>95</v>
      </c>
      <c r="B64" s="10">
        <v>2.3</v>
      </c>
      <c r="C64" s="14">
        <v>1922</v>
      </c>
    </row>
    <row r="65" spans="1:3" s="8" customFormat="1" ht="12.75" customHeight="1">
      <c r="A65" s="9" t="s">
        <v>46</v>
      </c>
      <c r="B65" s="11">
        <f>SUM(B59:B64)</f>
        <v>10.8</v>
      </c>
      <c r="C65" s="14"/>
    </row>
    <row r="66" spans="1:3" s="8" customFormat="1" ht="12.75" customHeight="1">
      <c r="A66" s="9"/>
      <c r="B66" s="10"/>
      <c r="C66" s="14"/>
    </row>
    <row r="67" spans="1:3" s="8" customFormat="1" ht="12.75" customHeight="1">
      <c r="A67" s="7" t="s">
        <v>96</v>
      </c>
      <c r="B67" s="10">
        <v>1.15</v>
      </c>
      <c r="C67" s="14">
        <v>1924</v>
      </c>
    </row>
    <row r="68" spans="1:3" s="8" customFormat="1" ht="12.75" customHeight="1">
      <c r="A68" s="7" t="s">
        <v>97</v>
      </c>
      <c r="B68" s="10">
        <v>1.15</v>
      </c>
      <c r="C68" s="14">
        <v>1924</v>
      </c>
    </row>
    <row r="69" spans="1:3" s="8" customFormat="1" ht="12.75" customHeight="1">
      <c r="A69" s="7" t="s">
        <v>98</v>
      </c>
      <c r="B69" s="10">
        <v>1.1</v>
      </c>
      <c r="C69" s="14">
        <v>1924</v>
      </c>
    </row>
    <row r="70" spans="1:3" s="8" customFormat="1" ht="12.75" customHeight="1">
      <c r="A70" s="7" t="s">
        <v>99</v>
      </c>
      <c r="B70" s="10">
        <v>2.3</v>
      </c>
      <c r="C70" s="14">
        <v>1925</v>
      </c>
    </row>
    <row r="71" spans="1:3" s="8" customFormat="1" ht="12.75" customHeight="1">
      <c r="A71" s="7" t="s">
        <v>100</v>
      </c>
      <c r="B71" s="10">
        <v>2.8</v>
      </c>
      <c r="C71" s="14">
        <v>1925</v>
      </c>
    </row>
    <row r="72" spans="1:3" s="8" customFormat="1" ht="12.75" customHeight="1">
      <c r="A72" s="7" t="s">
        <v>101</v>
      </c>
      <c r="B72" s="10">
        <v>2.3</v>
      </c>
      <c r="C72" s="14">
        <v>1936</v>
      </c>
    </row>
    <row r="73" spans="1:3" s="8" customFormat="1" ht="12.75" customHeight="1">
      <c r="A73" s="9" t="s">
        <v>43</v>
      </c>
      <c r="B73" s="11">
        <f>SUM(B67:B72)</f>
        <v>10.8</v>
      </c>
      <c r="C73" s="14"/>
    </row>
    <row r="74" spans="1:3" s="8" customFormat="1" ht="12.75" customHeight="1">
      <c r="A74" s="9"/>
      <c r="B74" s="10"/>
      <c r="C74" s="14"/>
    </row>
    <row r="75" spans="1:3" s="8" customFormat="1" ht="12.75" customHeight="1">
      <c r="A75" s="7" t="s">
        <v>102</v>
      </c>
      <c r="B75" s="10">
        <v>0.8</v>
      </c>
      <c r="C75" s="14">
        <v>1929</v>
      </c>
    </row>
    <row r="76" spans="1:3" s="8" customFormat="1" ht="12.75" customHeight="1">
      <c r="A76" s="7" t="s">
        <v>103</v>
      </c>
      <c r="B76" s="10">
        <v>0.8</v>
      </c>
      <c r="C76" s="14">
        <v>1929</v>
      </c>
    </row>
    <row r="77" spans="1:3" s="8" customFormat="1" ht="12.75" customHeight="1">
      <c r="A77" s="7" t="s">
        <v>104</v>
      </c>
      <c r="B77" s="10">
        <v>0.8</v>
      </c>
      <c r="C77" s="14">
        <v>1929</v>
      </c>
    </row>
    <row r="78" spans="1:3" s="8" customFormat="1" ht="12.75" customHeight="1">
      <c r="A78" s="9" t="s">
        <v>19</v>
      </c>
      <c r="B78" s="11">
        <f>SUM(B75:B77)</f>
        <v>2.4000000000000004</v>
      </c>
      <c r="C78" s="14"/>
    </row>
    <row r="79" spans="1:3" s="8" customFormat="1" ht="12.75" customHeight="1">
      <c r="A79" s="9"/>
      <c r="B79" s="10"/>
      <c r="C79" s="14"/>
    </row>
    <row r="80" spans="1:3" s="8" customFormat="1" ht="12.75" customHeight="1">
      <c r="A80" s="7" t="s">
        <v>105</v>
      </c>
      <c r="B80" s="10">
        <v>3.5</v>
      </c>
      <c r="C80" s="14">
        <v>1982</v>
      </c>
    </row>
    <row r="81" spans="1:3" s="8" customFormat="1" ht="12.75" customHeight="1">
      <c r="A81" s="7" t="s">
        <v>106</v>
      </c>
      <c r="B81" s="10">
        <v>113.25</v>
      </c>
      <c r="C81" s="14">
        <v>1978</v>
      </c>
    </row>
    <row r="82" spans="1:3" s="8" customFormat="1" ht="12.75" customHeight="1">
      <c r="A82" s="7" t="s">
        <v>107</v>
      </c>
      <c r="B82" s="10">
        <v>113.25</v>
      </c>
      <c r="C82" s="14">
        <v>1978</v>
      </c>
    </row>
    <row r="83" spans="1:3" s="8" customFormat="1" ht="12.75" customHeight="1">
      <c r="A83" s="9" t="s">
        <v>33</v>
      </c>
      <c r="B83" s="11">
        <v>212</v>
      </c>
      <c r="C83" s="14"/>
    </row>
    <row r="84" spans="1:3" s="8" customFormat="1" ht="12.75" customHeight="1">
      <c r="A84" s="9"/>
      <c r="B84" s="10"/>
      <c r="C84" s="14"/>
    </row>
    <row r="85" spans="1:3" ht="12.75">
      <c r="A85" s="9" t="s">
        <v>108</v>
      </c>
      <c r="B85" s="12">
        <v>19</v>
      </c>
      <c r="C85" s="14">
        <v>1984</v>
      </c>
    </row>
    <row r="86" spans="2:3" ht="12.75">
      <c r="B86" s="2"/>
      <c r="C86" s="10"/>
    </row>
    <row r="87" spans="1:3" ht="12.75">
      <c r="A87" s="9" t="s">
        <v>54</v>
      </c>
      <c r="B87" s="13">
        <f>SUM(B8,B13,B18,B26,B30,B32,B37,B39,B41,B43,B57,B65,B73,B78,B83,B85)</f>
        <v>394.45000000000005</v>
      </c>
      <c r="C87" s="10"/>
    </row>
    <row r="88" spans="2:3" ht="12.75">
      <c r="B88" s="2"/>
      <c r="C88" s="10"/>
    </row>
    <row r="89" spans="2:3" ht="12.75">
      <c r="B89" s="2"/>
      <c r="C89" s="10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</sheetData>
  <sheetProtection/>
  <printOptions/>
  <pageMargins left="0.75" right="0.75" top="0.74" bottom="0.8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60">
      <selection activeCell="E88" sqref="E88"/>
    </sheetView>
  </sheetViews>
  <sheetFormatPr defaultColWidth="9.140625" defaultRowHeight="12.75"/>
  <cols>
    <col min="1" max="1" width="42.57421875" style="0" customWidth="1"/>
    <col min="2" max="2" width="11.421875" style="0" customWidth="1"/>
    <col min="3" max="3" width="13.7109375" style="0" customWidth="1"/>
    <col min="4" max="4" width="15.7109375" style="0" customWidth="1"/>
    <col min="5" max="5" width="11.140625" style="2" customWidth="1"/>
    <col min="6" max="6" width="9.140625" style="19" customWidth="1"/>
    <col min="7" max="7" width="9.8515625" style="0" customWidth="1"/>
  </cols>
  <sheetData>
    <row r="1" ht="12.75">
      <c r="A1" s="1" t="s">
        <v>149</v>
      </c>
    </row>
    <row r="2" ht="12.75">
      <c r="A2" s="1"/>
    </row>
    <row r="3" ht="12.75">
      <c r="B3" s="3" t="s">
        <v>55</v>
      </c>
    </row>
    <row r="4" spans="1:5" ht="12.75">
      <c r="A4" s="1"/>
      <c r="B4" s="3" t="s">
        <v>22</v>
      </c>
      <c r="C4" s="3" t="s">
        <v>49</v>
      </c>
      <c r="D4" s="3" t="s">
        <v>25</v>
      </c>
      <c r="E4" s="3" t="s">
        <v>26</v>
      </c>
    </row>
    <row r="5" spans="2:5" ht="12.75">
      <c r="B5" s="3" t="s">
        <v>24</v>
      </c>
      <c r="C5" s="3" t="s">
        <v>24</v>
      </c>
      <c r="D5" s="1"/>
      <c r="E5" s="3" t="s">
        <v>58</v>
      </c>
    </row>
    <row r="6" spans="1:5" ht="12.75">
      <c r="A6" s="1" t="s">
        <v>147</v>
      </c>
      <c r="C6" s="3"/>
      <c r="D6" s="1"/>
      <c r="E6" s="3"/>
    </row>
    <row r="7" spans="1:5" ht="12.75">
      <c r="A7" s="6" t="s">
        <v>115</v>
      </c>
      <c r="B7" s="5">
        <v>0.75</v>
      </c>
      <c r="C7" s="4">
        <v>0.75</v>
      </c>
      <c r="D7" s="15" t="s">
        <v>116</v>
      </c>
      <c r="E7" s="15">
        <v>1996</v>
      </c>
    </row>
    <row r="8" spans="1:5" ht="12.75">
      <c r="A8" s="6" t="s">
        <v>125</v>
      </c>
      <c r="B8" s="5">
        <v>0.5</v>
      </c>
      <c r="C8" s="4">
        <v>0.5</v>
      </c>
      <c r="D8" s="15" t="s">
        <v>32</v>
      </c>
      <c r="E8" s="15">
        <v>1996</v>
      </c>
    </row>
    <row r="9" spans="1:5" ht="12.75">
      <c r="A9" s="6" t="s">
        <v>126</v>
      </c>
      <c r="B9" s="5">
        <v>0.23</v>
      </c>
      <c r="C9" s="4">
        <v>0.23</v>
      </c>
      <c r="D9" s="15" t="s">
        <v>32</v>
      </c>
      <c r="E9" s="15">
        <v>1996</v>
      </c>
    </row>
    <row r="10" spans="1:5" ht="12.75">
      <c r="A10" s="6" t="s">
        <v>127</v>
      </c>
      <c r="B10" s="5">
        <v>23.365</v>
      </c>
      <c r="C10" s="4">
        <v>24.3</v>
      </c>
      <c r="D10" s="15" t="s">
        <v>116</v>
      </c>
      <c r="E10" s="15">
        <v>1996</v>
      </c>
    </row>
    <row r="11" spans="1:4" ht="12.75">
      <c r="A11" s="1" t="s">
        <v>132</v>
      </c>
      <c r="B11" s="49">
        <f>SUM(B7:B10)</f>
        <v>24.845</v>
      </c>
      <c r="C11" s="13">
        <f>SUM(C7:C10)</f>
        <v>25.78</v>
      </c>
      <c r="D11" s="2"/>
    </row>
    <row r="12" spans="1:4" ht="12.75">
      <c r="A12" s="1"/>
      <c r="B12" s="13"/>
      <c r="C12" s="13"/>
      <c r="D12" s="2"/>
    </row>
    <row r="13" spans="1:4" ht="12.75" customHeight="1">
      <c r="A13" s="1"/>
      <c r="D13" s="2"/>
    </row>
    <row r="14" spans="1:4" ht="12.75">
      <c r="A14" s="1" t="s">
        <v>131</v>
      </c>
      <c r="B14" s="13"/>
      <c r="C14" s="13"/>
      <c r="D14" s="2"/>
    </row>
    <row r="15" spans="1:4" ht="12.75">
      <c r="A15" s="6"/>
      <c r="B15" s="39"/>
      <c r="C15" s="39"/>
      <c r="D15" s="2"/>
    </row>
    <row r="16" spans="1:5" ht="12.75">
      <c r="A16" s="21" t="s">
        <v>130</v>
      </c>
      <c r="B16" s="5">
        <v>2</v>
      </c>
      <c r="C16" s="5">
        <v>2</v>
      </c>
      <c r="D16" s="2" t="s">
        <v>114</v>
      </c>
      <c r="E16" s="2">
        <v>2006</v>
      </c>
    </row>
    <row r="17" spans="1:4" ht="6.75" customHeight="1">
      <c r="A17" s="21"/>
      <c r="B17" s="5"/>
      <c r="C17" s="5"/>
      <c r="D17" s="2"/>
    </row>
    <row r="18" spans="1:4" ht="12.75">
      <c r="A18" s="6" t="s">
        <v>110</v>
      </c>
      <c r="B18" s="19"/>
      <c r="C18" s="19"/>
      <c r="D18" s="2"/>
    </row>
    <row r="19" spans="1:5" ht="12.75">
      <c r="A19" s="22" t="s">
        <v>117</v>
      </c>
      <c r="B19" s="5">
        <v>30.6</v>
      </c>
      <c r="C19" s="5">
        <v>30.6</v>
      </c>
      <c r="D19" s="2" t="s">
        <v>113</v>
      </c>
      <c r="E19" s="2">
        <v>2005</v>
      </c>
    </row>
    <row r="20" spans="1:4" ht="6.75" customHeight="1">
      <c r="A20" s="22"/>
      <c r="B20" s="5"/>
      <c r="C20" s="5"/>
      <c r="D20" s="2"/>
    </row>
    <row r="21" spans="1:4" ht="12.75">
      <c r="A21" s="6" t="s">
        <v>118</v>
      </c>
      <c r="B21" s="48"/>
      <c r="C21" s="48"/>
      <c r="D21" s="2"/>
    </row>
    <row r="22" spans="1:5" ht="12.75">
      <c r="A22" s="23" t="s">
        <v>119</v>
      </c>
      <c r="B22" s="5">
        <v>14</v>
      </c>
      <c r="C22" s="5">
        <v>15.8</v>
      </c>
      <c r="D22" s="2" t="s">
        <v>113</v>
      </c>
      <c r="E22" s="18">
        <v>2006</v>
      </c>
    </row>
    <row r="23" spans="1:5" ht="12.75">
      <c r="A23" s="23" t="s">
        <v>120</v>
      </c>
      <c r="B23" s="5">
        <v>0.8</v>
      </c>
      <c r="C23" s="5">
        <v>0.8</v>
      </c>
      <c r="D23" s="2" t="s">
        <v>113</v>
      </c>
      <c r="E23" s="18">
        <v>2005</v>
      </c>
    </row>
    <row r="24" spans="1:5" ht="12.75">
      <c r="A24" s="23" t="s">
        <v>121</v>
      </c>
      <c r="B24" s="5">
        <v>0.8</v>
      </c>
      <c r="C24" s="5">
        <v>0.8</v>
      </c>
      <c r="D24" s="2" t="s">
        <v>113</v>
      </c>
      <c r="E24" s="18">
        <v>2005</v>
      </c>
    </row>
    <row r="25" spans="1:5" ht="7.5" customHeight="1">
      <c r="A25" s="23"/>
      <c r="B25" s="5"/>
      <c r="C25" s="5"/>
      <c r="D25" s="2"/>
      <c r="E25" s="18"/>
    </row>
    <row r="26" spans="1:5" ht="12.75">
      <c r="A26" s="6" t="s">
        <v>135</v>
      </c>
      <c r="B26" s="5"/>
      <c r="C26" s="5"/>
      <c r="D26" s="2"/>
      <c r="E26" s="18"/>
    </row>
    <row r="27" spans="1:5" ht="12.75">
      <c r="A27" s="22" t="s">
        <v>146</v>
      </c>
      <c r="B27" s="5">
        <v>2.1</v>
      </c>
      <c r="C27" s="5">
        <v>2.1</v>
      </c>
      <c r="D27" s="2" t="s">
        <v>113</v>
      </c>
      <c r="E27" s="18">
        <v>2006</v>
      </c>
    </row>
    <row r="28" spans="1:5" ht="12.75">
      <c r="A28" s="22" t="s">
        <v>122</v>
      </c>
      <c r="B28" s="5">
        <v>3.6</v>
      </c>
      <c r="C28" s="5">
        <v>3.6</v>
      </c>
      <c r="D28" s="2" t="s">
        <v>113</v>
      </c>
      <c r="E28" s="18">
        <v>2007</v>
      </c>
    </row>
    <row r="29" spans="1:6" ht="12.75">
      <c r="A29" s="22" t="s">
        <v>123</v>
      </c>
      <c r="B29" s="39">
        <v>0.9</v>
      </c>
      <c r="C29" s="39">
        <v>0.9</v>
      </c>
      <c r="D29" s="18" t="s">
        <v>113</v>
      </c>
      <c r="E29" s="18">
        <v>2009</v>
      </c>
      <c r="F29" s="45"/>
    </row>
    <row r="30" spans="1:5" ht="8.25" customHeight="1">
      <c r="A30" s="22"/>
      <c r="B30" s="5"/>
      <c r="C30" s="5"/>
      <c r="D30" s="2"/>
      <c r="E30" s="18"/>
    </row>
    <row r="31" spans="1:5" ht="12.75">
      <c r="A31" s="20" t="s">
        <v>128</v>
      </c>
      <c r="B31" s="5"/>
      <c r="C31" s="5"/>
      <c r="D31" s="2"/>
      <c r="E31" s="18"/>
    </row>
    <row r="32" spans="1:5" ht="12.75">
      <c r="A32" s="22" t="s">
        <v>111</v>
      </c>
      <c r="B32" s="5">
        <v>0.6</v>
      </c>
      <c r="C32" s="5">
        <v>0.6</v>
      </c>
      <c r="D32" s="2" t="s">
        <v>113</v>
      </c>
      <c r="E32" s="18">
        <v>2005</v>
      </c>
    </row>
    <row r="33" spans="1:5" ht="12.75">
      <c r="A33" s="22" t="s">
        <v>112</v>
      </c>
      <c r="B33" s="5">
        <v>0.6</v>
      </c>
      <c r="C33" s="5">
        <v>0.6</v>
      </c>
      <c r="D33" s="2" t="s">
        <v>113</v>
      </c>
      <c r="E33" s="18">
        <v>2005</v>
      </c>
    </row>
    <row r="34" spans="1:5" ht="12.75">
      <c r="A34" s="22" t="s">
        <v>191</v>
      </c>
      <c r="B34" s="5">
        <v>0.8</v>
      </c>
      <c r="C34" s="5">
        <v>0.8</v>
      </c>
      <c r="D34" s="2" t="s">
        <v>113</v>
      </c>
      <c r="E34" s="18">
        <v>2006</v>
      </c>
    </row>
    <row r="35" spans="1:5" ht="12.75">
      <c r="A35" s="22" t="s">
        <v>144</v>
      </c>
      <c r="B35" s="5">
        <v>0.8</v>
      </c>
      <c r="C35" s="5">
        <v>0.8</v>
      </c>
      <c r="D35" s="2" t="s">
        <v>113</v>
      </c>
      <c r="E35" s="18">
        <v>2006</v>
      </c>
    </row>
    <row r="36" spans="1:5" ht="12.75">
      <c r="A36" s="22" t="s">
        <v>124</v>
      </c>
      <c r="B36" s="5">
        <v>0.8</v>
      </c>
      <c r="C36" s="5">
        <v>0.8</v>
      </c>
      <c r="D36" s="2" t="s">
        <v>113</v>
      </c>
      <c r="E36" s="18">
        <v>2006</v>
      </c>
    </row>
    <row r="38" spans="1:5" ht="6.75" customHeight="1">
      <c r="A38" s="22"/>
      <c r="B38" s="5"/>
      <c r="C38" s="5"/>
      <c r="D38" s="2"/>
      <c r="E38" s="18"/>
    </row>
    <row r="39" spans="1:5" ht="12.75">
      <c r="A39" t="s">
        <v>137</v>
      </c>
      <c r="B39" s="5"/>
      <c r="C39" s="5"/>
      <c r="D39" s="2"/>
      <c r="E39" s="17"/>
    </row>
    <row r="40" spans="1:5" ht="12.75">
      <c r="A40" s="24" t="s">
        <v>138</v>
      </c>
      <c r="B40" s="5">
        <v>1.6</v>
      </c>
      <c r="C40" s="5">
        <v>1.6</v>
      </c>
      <c r="D40" s="2" t="s">
        <v>113</v>
      </c>
      <c r="E40" s="25">
        <v>2007</v>
      </c>
    </row>
    <row r="41" spans="1:5" ht="12.75">
      <c r="A41" s="24"/>
      <c r="B41" s="5"/>
      <c r="C41" s="5"/>
      <c r="D41" s="2"/>
      <c r="E41" s="25"/>
    </row>
    <row r="42" spans="1:5" ht="12.75">
      <c r="A42" s="24"/>
      <c r="B42" s="2"/>
      <c r="C42" s="2"/>
      <c r="D42" s="2"/>
      <c r="E42" s="25"/>
    </row>
    <row r="43" spans="1:5" ht="12.75">
      <c r="A43" s="1" t="s">
        <v>142</v>
      </c>
      <c r="B43" s="3">
        <f>SUM(B19:B40)</f>
        <v>57.99999999999999</v>
      </c>
      <c r="C43" s="3">
        <f>SUM(C19:C40)</f>
        <v>59.8</v>
      </c>
      <c r="D43" s="2"/>
      <c r="E43" s="25"/>
    </row>
    <row r="44" spans="1:4" ht="12.75">
      <c r="A44" s="16" t="s">
        <v>158</v>
      </c>
      <c r="B44" s="13">
        <f>SUM(B15:B40)</f>
        <v>59.99999999999999</v>
      </c>
      <c r="C44" s="13">
        <f>SUM(C15:C40)</f>
        <v>61.8</v>
      </c>
      <c r="D44" s="2"/>
    </row>
    <row r="45" spans="1:4" ht="12" customHeight="1">
      <c r="A45" s="1" t="s">
        <v>150</v>
      </c>
      <c r="B45" s="13">
        <f>SUM(B15:B40)+SUM(B7:B10)</f>
        <v>84.845</v>
      </c>
      <c r="C45" s="13">
        <f>SUM(C15:C40)+SUM(C7:C10)</f>
        <v>87.58</v>
      </c>
      <c r="D45" s="2"/>
    </row>
    <row r="46" spans="2:7" ht="12.75">
      <c r="B46" s="46"/>
      <c r="C46" s="28"/>
      <c r="D46" s="28"/>
      <c r="E46" s="18"/>
      <c r="F46" s="45"/>
      <c r="G46" s="28"/>
    </row>
    <row r="47" spans="1:7" ht="12.75">
      <c r="A47" s="26" t="s">
        <v>134</v>
      </c>
      <c r="B47" s="28"/>
      <c r="C47" s="28"/>
      <c r="D47" s="28"/>
      <c r="E47" s="18"/>
      <c r="F47" s="45"/>
      <c r="G47" s="28"/>
    </row>
    <row r="48" spans="1:7" ht="12.75">
      <c r="A48" s="20" t="s">
        <v>128</v>
      </c>
      <c r="B48" s="28"/>
      <c r="C48" s="28"/>
      <c r="D48" s="28"/>
      <c r="E48" s="18"/>
      <c r="F48" s="45"/>
      <c r="G48" s="28"/>
    </row>
    <row r="49" spans="1:7" ht="12.75">
      <c r="A49" s="22" t="s">
        <v>157</v>
      </c>
      <c r="B49" s="39">
        <v>22</v>
      </c>
      <c r="C49" s="39">
        <v>22</v>
      </c>
      <c r="D49" s="18" t="s">
        <v>113</v>
      </c>
      <c r="E49" s="25">
        <v>2010</v>
      </c>
      <c r="F49" s="45"/>
      <c r="G49" s="28"/>
    </row>
    <row r="50" spans="1:7" ht="12.75">
      <c r="A50" t="s">
        <v>137</v>
      </c>
      <c r="B50" s="28"/>
      <c r="C50" s="28"/>
      <c r="D50" s="28"/>
      <c r="E50" s="18"/>
      <c r="F50" s="45"/>
      <c r="G50" s="28"/>
    </row>
    <row r="51" spans="1:7" ht="12.75">
      <c r="A51" s="24" t="s">
        <v>136</v>
      </c>
      <c r="B51" s="39">
        <v>60</v>
      </c>
      <c r="C51" s="39">
        <v>62.1</v>
      </c>
      <c r="D51" s="18" t="s">
        <v>113</v>
      </c>
      <c r="E51" s="25">
        <v>2010</v>
      </c>
      <c r="F51" s="45"/>
      <c r="G51" s="28"/>
    </row>
    <row r="52" spans="1:7" ht="12.75">
      <c r="A52" s="6" t="s">
        <v>139</v>
      </c>
      <c r="B52" s="39"/>
      <c r="C52" s="39"/>
      <c r="D52" s="18"/>
      <c r="E52" s="18"/>
      <c r="F52" s="45"/>
      <c r="G52" s="28"/>
    </row>
    <row r="53" spans="1:7" ht="12.75">
      <c r="A53" s="24" t="s">
        <v>140</v>
      </c>
      <c r="B53" s="39">
        <v>51</v>
      </c>
      <c r="C53" s="39">
        <v>51</v>
      </c>
      <c r="D53" s="18" t="s">
        <v>113</v>
      </c>
      <c r="E53" s="25">
        <v>2010</v>
      </c>
      <c r="F53" s="45"/>
      <c r="G53" s="28"/>
    </row>
    <row r="54" spans="1:7" ht="12.75">
      <c r="A54" s="24" t="s">
        <v>141</v>
      </c>
      <c r="B54" s="39">
        <v>6</v>
      </c>
      <c r="C54" s="39">
        <v>6</v>
      </c>
      <c r="D54" s="18" t="s">
        <v>113</v>
      </c>
      <c r="E54" s="25">
        <v>2010</v>
      </c>
      <c r="F54" s="45"/>
      <c r="G54" s="28"/>
    </row>
    <row r="55" ht="12.75">
      <c r="G55" s="28"/>
    </row>
    <row r="56" spans="1:3" ht="12.75">
      <c r="A56" s="1" t="s">
        <v>177</v>
      </c>
      <c r="B56" s="13">
        <f>SUM(B48:B54)</f>
        <v>139</v>
      </c>
      <c r="C56" s="13">
        <f>SUM(C48:C54)</f>
        <v>141.1</v>
      </c>
    </row>
    <row r="57" ht="12.75">
      <c r="A57" s="6"/>
    </row>
    <row r="58" ht="12.75">
      <c r="A58" s="26" t="s">
        <v>145</v>
      </c>
    </row>
    <row r="59" ht="12.75">
      <c r="A59" s="26"/>
    </row>
    <row r="60" spans="1:3" ht="12.75">
      <c r="A60" s="6" t="s">
        <v>162</v>
      </c>
      <c r="B60" s="3"/>
      <c r="C60" s="13"/>
    </row>
    <row r="61" spans="1:6" ht="12.75">
      <c r="A61" s="24" t="s">
        <v>167</v>
      </c>
      <c r="B61" s="61">
        <v>1.5</v>
      </c>
      <c r="C61" s="61">
        <v>1.5</v>
      </c>
      <c r="D61" s="18" t="s">
        <v>113</v>
      </c>
      <c r="E61" s="25">
        <v>2011</v>
      </c>
      <c r="F61" s="62"/>
    </row>
    <row r="62" ht="12.75">
      <c r="A62" s="6"/>
    </row>
    <row r="63" spans="1:3" ht="12.75">
      <c r="A63" s="1" t="s">
        <v>176</v>
      </c>
      <c r="B63" s="3">
        <f>SUM(B58:B62)</f>
        <v>1.5</v>
      </c>
      <c r="C63" s="3">
        <f>SUM(C58:C62)</f>
        <v>1.5</v>
      </c>
    </row>
    <row r="64" spans="1:3" ht="12.75">
      <c r="A64" s="70" t="s">
        <v>180</v>
      </c>
      <c r="B64" s="71">
        <f>B63+B56+B43</f>
        <v>198.5</v>
      </c>
      <c r="C64" s="71">
        <f>C63+C56+C43</f>
        <v>202.39999999999998</v>
      </c>
    </row>
    <row r="65" ht="12.75">
      <c r="C65" s="13"/>
    </row>
    <row r="66" spans="1:3" ht="12.75">
      <c r="A66" s="26" t="s">
        <v>161</v>
      </c>
      <c r="B66" s="3"/>
      <c r="C66" s="13"/>
    </row>
    <row r="67" spans="1:3" ht="12.75">
      <c r="A67" s="1"/>
      <c r="B67" s="3"/>
      <c r="C67" s="13"/>
    </row>
    <row r="68" spans="1:3" ht="12.75">
      <c r="A68" s="6" t="s">
        <v>184</v>
      </c>
      <c r="B68" s="3"/>
      <c r="C68" s="13"/>
    </row>
    <row r="69" spans="1:5" ht="12.75">
      <c r="A69" s="68" t="s">
        <v>183</v>
      </c>
      <c r="B69" s="3">
        <v>30</v>
      </c>
      <c r="C69" s="13">
        <v>31.5</v>
      </c>
      <c r="D69" s="18" t="s">
        <v>113</v>
      </c>
      <c r="E69" s="25">
        <v>2012</v>
      </c>
    </row>
    <row r="70" spans="1:6" ht="12.75">
      <c r="A70" s="6" t="s">
        <v>163</v>
      </c>
      <c r="B70" s="61"/>
      <c r="C70" s="61"/>
      <c r="D70" s="18"/>
      <c r="E70" s="15"/>
      <c r="F70" s="62"/>
    </row>
    <row r="71" spans="1:6" ht="12.75">
      <c r="A71" s="68" t="s">
        <v>164</v>
      </c>
      <c r="B71" s="61">
        <v>4</v>
      </c>
      <c r="C71" s="61">
        <v>4.6</v>
      </c>
      <c r="D71" s="18" t="s">
        <v>113</v>
      </c>
      <c r="E71" s="25">
        <v>2012</v>
      </c>
      <c r="F71" s="62"/>
    </row>
    <row r="72" spans="1:6" ht="12.75">
      <c r="A72" s="63" t="s">
        <v>172</v>
      </c>
      <c r="B72" s="61"/>
      <c r="C72" s="61"/>
      <c r="D72" s="6"/>
      <c r="E72" s="15"/>
      <c r="F72" s="74"/>
    </row>
    <row r="73" spans="1:6" ht="12.75">
      <c r="A73" s="64" t="s">
        <v>173</v>
      </c>
      <c r="B73" s="61">
        <v>0.8</v>
      </c>
      <c r="C73" s="61">
        <v>0.8</v>
      </c>
      <c r="D73" s="18" t="s">
        <v>113</v>
      </c>
      <c r="E73" s="25">
        <v>2012</v>
      </c>
      <c r="F73" s="74"/>
    </row>
    <row r="74" spans="1:6" ht="12.75">
      <c r="A74" s="63" t="s">
        <v>174</v>
      </c>
      <c r="B74" s="61"/>
      <c r="C74" s="61"/>
      <c r="D74" s="6"/>
      <c r="E74" s="15"/>
      <c r="F74" s="62"/>
    </row>
    <row r="75" spans="1:6" ht="12.75">
      <c r="A75" s="64" t="s">
        <v>190</v>
      </c>
      <c r="B75" s="61">
        <v>1.6</v>
      </c>
      <c r="C75" s="61">
        <v>2.3</v>
      </c>
      <c r="D75" s="18" t="s">
        <v>113</v>
      </c>
      <c r="E75" s="25">
        <v>2012</v>
      </c>
      <c r="F75" s="62"/>
    </row>
    <row r="76" spans="1:6" ht="12.75">
      <c r="A76" s="64"/>
      <c r="B76" s="15"/>
      <c r="C76" s="61"/>
      <c r="D76" s="6"/>
      <c r="E76" s="15"/>
      <c r="F76" s="62"/>
    </row>
    <row r="77" spans="1:3" ht="12.75">
      <c r="A77" s="69" t="s">
        <v>175</v>
      </c>
      <c r="B77" s="13">
        <f>B69+B71+B73+B75</f>
        <v>36.4</v>
      </c>
      <c r="C77" s="13">
        <f>C69+C71+C73+C75</f>
        <v>39.199999999999996</v>
      </c>
    </row>
    <row r="78" spans="1:3" ht="12.75">
      <c r="A78" s="70" t="s">
        <v>181</v>
      </c>
      <c r="B78" s="71">
        <f>B64+B77</f>
        <v>234.9</v>
      </c>
      <c r="C78" s="71">
        <f>C64+C77</f>
        <v>241.59999999999997</v>
      </c>
    </row>
    <row r="79" spans="1:3" ht="12.75">
      <c r="A79" s="69"/>
      <c r="B79" s="13"/>
      <c r="C79" s="13"/>
    </row>
    <row r="80" spans="1:3" ht="12.75">
      <c r="A80" s="26" t="s">
        <v>185</v>
      </c>
      <c r="B80" s="13"/>
      <c r="C80" s="13"/>
    </row>
    <row r="81" spans="1:3" ht="12.75">
      <c r="A81" s="69"/>
      <c r="B81" s="13"/>
      <c r="C81" s="13"/>
    </row>
    <row r="82" spans="1:5" ht="12.75">
      <c r="A82" s="20" t="s">
        <v>165</v>
      </c>
      <c r="B82" s="61"/>
      <c r="C82" s="61"/>
      <c r="D82" s="6"/>
      <c r="E82" s="15"/>
    </row>
    <row r="83" spans="1:5" ht="12.75">
      <c r="A83" s="68" t="s">
        <v>166</v>
      </c>
      <c r="B83" s="61">
        <v>1.99</v>
      </c>
      <c r="C83" s="61">
        <v>1.99</v>
      </c>
      <c r="D83" s="18" t="s">
        <v>113</v>
      </c>
      <c r="E83" s="25">
        <v>2013</v>
      </c>
    </row>
    <row r="84" spans="1:5" ht="12.75">
      <c r="A84" s="68"/>
      <c r="B84" s="61"/>
      <c r="C84" s="61"/>
      <c r="D84" s="18"/>
      <c r="E84" s="76"/>
    </row>
    <row r="85" spans="1:5" ht="12.75">
      <c r="A85" s="20" t="s">
        <v>168</v>
      </c>
      <c r="B85" s="61"/>
      <c r="C85" s="61"/>
      <c r="D85" s="6"/>
      <c r="E85" s="76"/>
    </row>
    <row r="86" spans="1:5" ht="12.75">
      <c r="A86" s="68" t="s">
        <v>169</v>
      </c>
      <c r="B86" s="61">
        <v>2</v>
      </c>
      <c r="C86" s="61">
        <v>2</v>
      </c>
      <c r="D86" s="18" t="s">
        <v>113</v>
      </c>
      <c r="E86" s="25">
        <v>2013</v>
      </c>
    </row>
    <row r="87" spans="1:5" ht="12.75">
      <c r="A87" s="68" t="s">
        <v>170</v>
      </c>
      <c r="B87" s="61">
        <v>2</v>
      </c>
      <c r="C87" s="61">
        <v>2</v>
      </c>
      <c r="D87" s="18" t="s">
        <v>113</v>
      </c>
      <c r="E87" s="25">
        <v>2013</v>
      </c>
    </row>
    <row r="88" spans="1:5" ht="12.75">
      <c r="A88" s="68" t="s">
        <v>171</v>
      </c>
      <c r="B88" s="61">
        <v>2</v>
      </c>
      <c r="C88" s="61">
        <v>2</v>
      </c>
      <c r="D88" s="18" t="s">
        <v>113</v>
      </c>
      <c r="E88" s="25">
        <v>2013</v>
      </c>
    </row>
    <row r="89" spans="1:5" ht="12.75">
      <c r="A89" s="63"/>
      <c r="B89" s="61"/>
      <c r="C89" s="61"/>
      <c r="D89" s="6"/>
      <c r="E89" s="15"/>
    </row>
    <row r="90" spans="1:5" ht="12.75">
      <c r="A90" s="64"/>
      <c r="B90" s="15"/>
      <c r="C90" s="15"/>
      <c r="D90" s="18"/>
      <c r="E90" s="75"/>
    </row>
    <row r="91" spans="1:3" ht="12.75">
      <c r="A91" s="20"/>
      <c r="B91" s="13"/>
      <c r="C91" s="13"/>
    </row>
    <row r="92" spans="1:3" ht="12.75">
      <c r="A92" s="69" t="s">
        <v>186</v>
      </c>
      <c r="B92" s="13">
        <f>B86+B87+B88+B83</f>
        <v>7.99</v>
      </c>
      <c r="C92" s="13">
        <f>C86+C87+C88+C83</f>
        <v>7.99</v>
      </c>
    </row>
    <row r="93" spans="1:3" ht="12.75">
      <c r="A93" s="70" t="s">
        <v>187</v>
      </c>
      <c r="B93" s="71">
        <f>B78+B92</f>
        <v>242.89000000000001</v>
      </c>
      <c r="C93" s="71">
        <f>C78+C92</f>
        <v>249.58999999999997</v>
      </c>
    </row>
    <row r="94" spans="1:3" ht="12.75">
      <c r="A94" s="69"/>
      <c r="B94" s="13"/>
      <c r="C94" s="13"/>
    </row>
    <row r="95" spans="1:2" ht="12.75">
      <c r="A95" s="1"/>
      <c r="B95" s="2"/>
    </row>
    <row r="96" spans="1:3" ht="12.75">
      <c r="A96" s="1" t="s">
        <v>151</v>
      </c>
      <c r="B96" s="13">
        <f>B63+B56+B45+B77+B92</f>
        <v>269.735</v>
      </c>
      <c r="C96" s="13">
        <f>C63+C56+C45+C77+C92</f>
        <v>277.37</v>
      </c>
    </row>
    <row r="97" spans="1:3" ht="12.75">
      <c r="A97" s="1"/>
      <c r="B97" s="59"/>
      <c r="C97" s="59"/>
    </row>
    <row r="98" spans="1:3" ht="12.75">
      <c r="A98" s="1"/>
      <c r="B98" s="13"/>
      <c r="C98" s="13"/>
    </row>
  </sheetData>
  <sheetProtection/>
  <printOptions/>
  <pageMargins left="0.75" right="0.75" top="0.76" bottom="0.84" header="0.5" footer="0.5"/>
  <pageSetup fitToHeight="1" fitToWidth="1" horizontalDpi="600" verticalDpi="600" orientation="portrait" paperSize="17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2013-03-25T17:27:53Z</dcterms:created>
  <dcterms:modified xsi:type="dcterms:W3CDTF">2013-03-25T17:29:40Z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NSPI">
    <vt:lpwstr>0</vt:lpwstr>
  </property>
  <property fmtid="{D5CDD505-2E9C-101B-9397-08002B2CF9AE}" pid="4" name="Owner">
    <vt:lpwstr>77</vt:lpwstr>
  </property>
  <property fmtid="{D5CDD505-2E9C-101B-9397-08002B2CF9AE}" pid="5" name="IR_Filling_Dat">
    <vt:lpwstr>2013-03-11T00:00:00Z</vt:lpwstr>
  </property>
  <property fmtid="{D5CDD505-2E9C-101B-9397-08002B2CF9AE}" pid="6" name="IR_Responder">
    <vt:lpwstr>0</vt:lpwstr>
  </property>
  <property fmtid="{D5CDD505-2E9C-101B-9397-08002B2CF9AE}" pid="7" name="IR_Writer">
    <vt:lpwstr>95</vt:lpwstr>
  </property>
  <property fmtid="{D5CDD505-2E9C-101B-9397-08002B2CF9AE}" pid="8" name="IR_Received_Date">
    <vt:lpwstr>2013-02-25T00:00:00Z</vt:lpwstr>
  </property>
  <property fmtid="{D5CDD505-2E9C-101B-9397-08002B2CF9AE}" pid="9" name="IR_Reviewers">
    <vt:lpwstr/>
  </property>
  <property fmtid="{D5CDD505-2E9C-101B-9397-08002B2CF9AE}" pid="10" name="IR_Status">
    <vt:lpwstr>8</vt:lpwstr>
  </property>
  <property fmtid="{D5CDD505-2E9C-101B-9397-08002B2CF9AE}" pid="11" name="IR_Requester">
    <vt:lpwstr>6</vt:lpwstr>
  </property>
  <property fmtid="{D5CDD505-2E9C-101B-9397-08002B2CF9AE}" pid="12" name="IR_Review_Sorting">
    <vt:lpwstr>completed by RA</vt:lpwstr>
  </property>
  <property fmtid="{D5CDD505-2E9C-101B-9397-08002B2CF9AE}" pid="13" name="IR_Subtopic">
    <vt:lpwstr>0</vt:lpwstr>
  </property>
  <property fmtid="{D5CDD505-2E9C-101B-9397-08002B2CF9AE}" pid="14" name="_dlc_DocId">
    <vt:lpwstr>4PP4YDNXZNSS-11-3273</vt:lpwstr>
  </property>
  <property fmtid="{D5CDD505-2E9C-101B-9397-08002B2CF9AE}" pid="15" name="_dlc_DocIdItemGuid">
    <vt:lpwstr>9bfa1709-ba45-4ea1-aae8-1ed598cac895</vt:lpwstr>
  </property>
  <property fmtid="{D5CDD505-2E9C-101B-9397-08002B2CF9AE}" pid="16" name="_dlc_DocIdUrl">
    <vt:lpwstr>http://companies.emera.com/emera/ENLReg/_layouts/DocIdRedir.aspx?ID=4PP4YDNXZNSS-11-3273, 4PP4YDNXZNSS-11-3273</vt:lpwstr>
  </property>
  <property fmtid="{D5CDD505-2E9C-101B-9397-08002B2CF9AE}" pid="17" name="MetadataSecurityLog">
    <vt:lpwstr>&lt;Log Date="-8588372203425360808" Reason="ItemUpdated" Error=""&gt;&lt;Rule Message="" Name="PM" /&gt;&lt;/Log&gt;</vt:lpwstr>
  </property>
  <property fmtid="{D5CDD505-2E9C-101B-9397-08002B2CF9AE}" pid="18" name="display_urn:schemas-microsoft-com:office:office#IR_Writer">
    <vt:lpwstr>PECURICA, DRAGAN</vt:lpwstr>
  </property>
  <property fmtid="{D5CDD505-2E9C-101B-9397-08002B2CF9AE}" pid="19" name="display_urn:schemas-microsoft-com:office:office#Owner">
    <vt:lpwstr>WOOD, TIM</vt:lpwstr>
  </property>
</Properties>
</file>